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468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<sst xmlns="http://schemas.openxmlformats.org/spreadsheetml/2006/main" count="146" uniqueCount="74">
  <si>
    <t>Dining</t>
  </si>
  <si>
    <t>Facility</t>
  </si>
  <si>
    <t xml:space="preserve">Facility </t>
  </si>
  <si>
    <t xml:space="preserve"> List</t>
  </si>
  <si>
    <t>Perm</t>
  </si>
  <si>
    <t xml:space="preserve">Student </t>
  </si>
  <si>
    <t>Stations</t>
  </si>
  <si>
    <t>Relocatable</t>
  </si>
  <si>
    <t xml:space="preserve">School </t>
  </si>
  <si>
    <t>Capacity</t>
  </si>
  <si>
    <t>Enrolment</t>
  </si>
  <si>
    <t>2006/2007</t>
  </si>
  <si>
    <t xml:space="preserve">Projected </t>
  </si>
  <si>
    <t>LOS</t>
  </si>
  <si>
    <t>List</t>
  </si>
  <si>
    <t>FISH</t>
  </si>
  <si>
    <t>AES</t>
  </si>
  <si>
    <t>CEB</t>
  </si>
  <si>
    <t>CHE</t>
  </si>
  <si>
    <t>DIS</t>
  </si>
  <si>
    <t>FIE</t>
  </si>
  <si>
    <t>GPE</t>
  </si>
  <si>
    <t>KHE</t>
  </si>
  <si>
    <t>LAE</t>
  </si>
  <si>
    <t>LSE</t>
  </si>
  <si>
    <t>MRE</t>
  </si>
  <si>
    <t>MBE</t>
  </si>
  <si>
    <t>MCE</t>
  </si>
  <si>
    <t>PES</t>
  </si>
  <si>
    <t>ROE</t>
  </si>
  <si>
    <t>RVE</t>
  </si>
  <si>
    <t>SBJ</t>
  </si>
  <si>
    <t>SPC</t>
  </si>
  <si>
    <t>TBE</t>
  </si>
  <si>
    <t>TES</t>
  </si>
  <si>
    <t>WEC</t>
  </si>
  <si>
    <t>WES</t>
  </si>
  <si>
    <t>OPE</t>
  </si>
  <si>
    <t>OLS</t>
  </si>
  <si>
    <t>GCSJH</t>
  </si>
  <si>
    <t>LAJH</t>
  </si>
  <si>
    <t>LJH</t>
  </si>
  <si>
    <t>OPJH</t>
  </si>
  <si>
    <t>WJH</t>
  </si>
  <si>
    <t>KHHS</t>
  </si>
  <si>
    <t>CHS</t>
  </si>
  <si>
    <t>FIH</t>
  </si>
  <si>
    <t>MHS</t>
  </si>
  <si>
    <t>OPH</t>
  </si>
  <si>
    <t>RHS</t>
  </si>
  <si>
    <t>Source: Clay County Educational Facilities Plan - Fiscal Year 2006/2007 presented to the Board</t>
  </si>
  <si>
    <t>Page 1 dated 6/29/2006</t>
  </si>
  <si>
    <t>LIST</t>
  </si>
  <si>
    <t>(Removed) / Added</t>
  </si>
  <si>
    <t xml:space="preserve">FISH Portables </t>
  </si>
  <si>
    <t>Elementary</t>
  </si>
  <si>
    <t>JH</t>
  </si>
  <si>
    <t>HS</t>
  </si>
  <si>
    <t>Future Rel</t>
  </si>
  <si>
    <t>Future FISH</t>
  </si>
  <si>
    <t>Student</t>
  </si>
  <si>
    <t>Class Size</t>
  </si>
  <si>
    <t>Efficiency</t>
  </si>
  <si>
    <t>cost savings 2008 =</t>
  </si>
  <si>
    <t>A free new school!</t>
  </si>
  <si>
    <t>Surplus Relocatable</t>
  </si>
  <si>
    <t xml:space="preserve"> </t>
  </si>
  <si>
    <t>Utilization</t>
  </si>
  <si>
    <t xml:space="preserve">  Avoidable cost savings  2007 =</t>
  </si>
  <si>
    <t xml:space="preserve">Due mainly to ESE class size issues it will be </t>
  </si>
  <si>
    <t xml:space="preserve">       Total Savings =</t>
  </si>
  <si>
    <t>At $41,000 per new relocatable and $75,000 for installation, we buy 150 per year.</t>
  </si>
  <si>
    <t>hard to reach these state recommended levels -  it is a goal.</t>
  </si>
  <si>
    <t>to reach state recommended LOS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</si>
</sst>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5" fontId="0" fillId="0" borderId="0" xfId="0" applyNumberFormat="1" applyAlignment="1">
      <alignment/>
    </xf>
    <xf numFmtId="5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4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2">
      <selection activeCell="M19" sqref="M19"/>
    </sheetView>
  </sheetViews>
  <sheetFormatPr defaultColWidth="9.140625" defaultRowHeight="12.75"/>
  <cols>
    <col min="3" max="3" width="9.8515625" style="0" customWidth="1"/>
    <col min="5" max="5" width="10.57421875" style="0" customWidth="1"/>
    <col min="10" max="10" width="10.7109375" style="0" customWidth="1"/>
  </cols>
  <sheetData>
    <row r="1" spans="2:10" ht="12.75">
      <c r="B1" s="14"/>
      <c r="C1" s="14"/>
      <c r="D1" s="14" t="s">
        <v>4</v>
      </c>
      <c r="E1" s="14" t="s">
        <v>7</v>
      </c>
      <c r="F1" s="14" t="s">
        <v>15</v>
      </c>
      <c r="G1" s="14" t="s">
        <v>52</v>
      </c>
      <c r="H1" s="15" t="s">
        <v>11</v>
      </c>
      <c r="I1" s="14" t="s">
        <v>13</v>
      </c>
      <c r="J1" s="16" t="s">
        <v>13</v>
      </c>
    </row>
    <row r="2" spans="2:10" ht="12.75">
      <c r="B2" s="14" t="s">
        <v>0</v>
      </c>
      <c r="C2" s="14" t="s">
        <v>2</v>
      </c>
      <c r="D2" s="14" t="s">
        <v>5</v>
      </c>
      <c r="E2" s="14" t="s">
        <v>5</v>
      </c>
      <c r="F2" s="14" t="s">
        <v>5</v>
      </c>
      <c r="G2" s="14" t="s">
        <v>8</v>
      </c>
      <c r="H2" s="14" t="s">
        <v>12</v>
      </c>
      <c r="I2" s="14" t="s">
        <v>2</v>
      </c>
      <c r="J2" s="16" t="s">
        <v>15</v>
      </c>
    </row>
    <row r="3" spans="2:10" ht="12.75">
      <c r="B3" s="18" t="s">
        <v>1</v>
      </c>
      <c r="C3" s="18" t="s">
        <v>3</v>
      </c>
      <c r="D3" s="18" t="s">
        <v>6</v>
      </c>
      <c r="E3" s="18" t="s">
        <v>6</v>
      </c>
      <c r="F3" s="18" t="s">
        <v>6</v>
      </c>
      <c r="G3" s="18" t="s">
        <v>9</v>
      </c>
      <c r="H3" s="18" t="s">
        <v>10</v>
      </c>
      <c r="I3" s="18" t="s">
        <v>14</v>
      </c>
      <c r="J3" s="19" t="s">
        <v>9</v>
      </c>
    </row>
    <row r="4" spans="1:10" ht="12.75">
      <c r="A4" t="s">
        <v>16</v>
      </c>
      <c r="B4">
        <v>1352</v>
      </c>
      <c r="C4">
        <v>862</v>
      </c>
      <c r="D4">
        <v>378</v>
      </c>
      <c r="E4">
        <v>748</v>
      </c>
      <c r="F4">
        <f>D4+E4</f>
        <v>1126</v>
      </c>
      <c r="G4">
        <v>862</v>
      </c>
      <c r="H4">
        <v>1001</v>
      </c>
      <c r="I4" s="1">
        <f>H4/G4</f>
        <v>1.1612529002320187</v>
      </c>
      <c r="J4" s="21">
        <f>H4/F4</f>
        <v>0.88898756660746</v>
      </c>
    </row>
    <row r="5" spans="1:10" ht="12.75">
      <c r="A5" t="s">
        <v>17</v>
      </c>
      <c r="B5">
        <v>804</v>
      </c>
      <c r="C5">
        <v>862</v>
      </c>
      <c r="D5">
        <v>488</v>
      </c>
      <c r="E5">
        <v>437</v>
      </c>
      <c r="F5">
        <f aca="true" t="shared" si="0" ref="F5:F41">D5+E5</f>
        <v>925</v>
      </c>
      <c r="G5">
        <v>804</v>
      </c>
      <c r="H5">
        <v>718</v>
      </c>
      <c r="I5" s="1">
        <f aca="true" t="shared" si="1" ref="I5:I41">H5/G5</f>
        <v>0.8930348258706468</v>
      </c>
      <c r="J5" s="21">
        <f aca="true" t="shared" si="2" ref="J5:J41">H5/F5</f>
        <v>0.7762162162162162</v>
      </c>
    </row>
    <row r="6" spans="1:10" ht="12.75">
      <c r="A6" t="s">
        <v>18</v>
      </c>
      <c r="B6">
        <v>770</v>
      </c>
      <c r="C6">
        <v>862</v>
      </c>
      <c r="D6">
        <v>404</v>
      </c>
      <c r="E6">
        <v>313</v>
      </c>
      <c r="F6">
        <f t="shared" si="0"/>
        <v>717</v>
      </c>
      <c r="G6">
        <v>717</v>
      </c>
      <c r="H6">
        <v>518</v>
      </c>
      <c r="I6" s="1">
        <f t="shared" si="1"/>
        <v>0.7224546722454672</v>
      </c>
      <c r="J6" s="21">
        <f t="shared" si="2"/>
        <v>0.7224546722454672</v>
      </c>
    </row>
    <row r="7" spans="1:10" ht="12.75">
      <c r="A7" t="s">
        <v>19</v>
      </c>
      <c r="B7">
        <v>735</v>
      </c>
      <c r="C7">
        <v>862</v>
      </c>
      <c r="D7">
        <v>388</v>
      </c>
      <c r="E7">
        <v>697</v>
      </c>
      <c r="F7">
        <f t="shared" si="0"/>
        <v>1085</v>
      </c>
      <c r="G7">
        <v>735</v>
      </c>
      <c r="H7">
        <v>992</v>
      </c>
      <c r="I7" s="1">
        <f t="shared" si="1"/>
        <v>1.3496598639455781</v>
      </c>
      <c r="J7" s="21">
        <f t="shared" si="2"/>
        <v>0.9142857142857143</v>
      </c>
    </row>
    <row r="8" spans="1:10" ht="12.75">
      <c r="A8" t="s">
        <v>20</v>
      </c>
      <c r="B8">
        <v>1485</v>
      </c>
      <c r="C8">
        <v>862</v>
      </c>
      <c r="D8">
        <v>330</v>
      </c>
      <c r="E8">
        <v>1001</v>
      </c>
      <c r="F8">
        <f t="shared" si="0"/>
        <v>1331</v>
      </c>
      <c r="G8">
        <v>862</v>
      </c>
      <c r="H8">
        <v>1135</v>
      </c>
      <c r="I8" s="1">
        <f t="shared" si="1"/>
        <v>1.3167053364269141</v>
      </c>
      <c r="J8" s="21">
        <f t="shared" si="2"/>
        <v>0.8527422990232908</v>
      </c>
    </row>
    <row r="9" spans="1:10" ht="15">
      <c r="A9" s="4" t="s">
        <v>21</v>
      </c>
      <c r="B9" s="4">
        <v>925</v>
      </c>
      <c r="C9" s="4">
        <v>862</v>
      </c>
      <c r="D9" s="4">
        <v>355</v>
      </c>
      <c r="E9" s="4">
        <v>531</v>
      </c>
      <c r="F9" s="4">
        <f t="shared" si="0"/>
        <v>886</v>
      </c>
      <c r="G9" s="4">
        <v>862</v>
      </c>
      <c r="H9" s="4">
        <v>687</v>
      </c>
      <c r="I9" s="5">
        <f t="shared" si="1"/>
        <v>0.796983758700696</v>
      </c>
      <c r="J9" s="22">
        <f t="shared" si="2"/>
        <v>0.7753950338600452</v>
      </c>
    </row>
    <row r="10" spans="1:10" ht="12.75">
      <c r="A10" t="s">
        <v>22</v>
      </c>
      <c r="B10">
        <v>773</v>
      </c>
      <c r="C10">
        <v>862</v>
      </c>
      <c r="D10">
        <v>476</v>
      </c>
      <c r="E10">
        <v>430</v>
      </c>
      <c r="F10">
        <f t="shared" si="0"/>
        <v>906</v>
      </c>
      <c r="G10">
        <v>773</v>
      </c>
      <c r="H10">
        <v>822</v>
      </c>
      <c r="I10" s="1">
        <f t="shared" si="1"/>
        <v>1.0633893919793014</v>
      </c>
      <c r="J10" s="21">
        <f t="shared" si="2"/>
        <v>0.9072847682119205</v>
      </c>
    </row>
    <row r="11" spans="1:10" ht="12.75">
      <c r="A11" t="s">
        <v>23</v>
      </c>
      <c r="B11">
        <v>1084</v>
      </c>
      <c r="C11">
        <v>862</v>
      </c>
      <c r="D11">
        <v>414</v>
      </c>
      <c r="E11">
        <v>758</v>
      </c>
      <c r="F11">
        <f t="shared" si="0"/>
        <v>1172</v>
      </c>
      <c r="G11">
        <v>862</v>
      </c>
      <c r="H11">
        <v>1193</v>
      </c>
      <c r="I11" s="1">
        <f t="shared" si="1"/>
        <v>1.3839907192575407</v>
      </c>
      <c r="J11" s="21">
        <f t="shared" si="2"/>
        <v>1.0179180887372015</v>
      </c>
    </row>
    <row r="12" spans="1:10" ht="12.75">
      <c r="A12" t="s">
        <v>24</v>
      </c>
      <c r="B12">
        <v>888</v>
      </c>
      <c r="C12">
        <v>862</v>
      </c>
      <c r="D12">
        <v>412</v>
      </c>
      <c r="E12">
        <v>342</v>
      </c>
      <c r="F12">
        <f t="shared" si="0"/>
        <v>754</v>
      </c>
      <c r="G12">
        <v>754</v>
      </c>
      <c r="H12">
        <v>597</v>
      </c>
      <c r="I12" s="1">
        <f t="shared" si="1"/>
        <v>0.7917771883289124</v>
      </c>
      <c r="J12" s="21">
        <f t="shared" si="2"/>
        <v>0.7917771883289124</v>
      </c>
    </row>
    <row r="13" spans="1:10" s="8" customFormat="1" ht="12.75">
      <c r="A13" s="6" t="s">
        <v>25</v>
      </c>
      <c r="B13" s="6">
        <v>1485</v>
      </c>
      <c r="C13" s="6">
        <v>862</v>
      </c>
      <c r="D13" s="6">
        <v>239</v>
      </c>
      <c r="E13" s="6">
        <v>469</v>
      </c>
      <c r="F13">
        <f t="shared" si="0"/>
        <v>708</v>
      </c>
      <c r="G13" s="6">
        <v>708</v>
      </c>
      <c r="H13" s="6">
        <v>571</v>
      </c>
      <c r="I13" s="7">
        <f t="shared" si="1"/>
        <v>0.806497175141243</v>
      </c>
      <c r="J13" s="23">
        <f t="shared" si="2"/>
        <v>0.806497175141243</v>
      </c>
    </row>
    <row r="14" spans="1:10" ht="12.75">
      <c r="A14" t="s">
        <v>26</v>
      </c>
      <c r="B14">
        <v>671</v>
      </c>
      <c r="C14">
        <v>862</v>
      </c>
      <c r="D14">
        <v>451</v>
      </c>
      <c r="E14">
        <v>341</v>
      </c>
      <c r="F14">
        <f t="shared" si="0"/>
        <v>792</v>
      </c>
      <c r="G14">
        <v>671</v>
      </c>
      <c r="H14">
        <v>684</v>
      </c>
      <c r="I14" s="1">
        <f t="shared" si="1"/>
        <v>1.0193740685543964</v>
      </c>
      <c r="J14" s="21">
        <f t="shared" si="2"/>
        <v>0.8636363636363636</v>
      </c>
    </row>
    <row r="15" spans="1:10" ht="12.75">
      <c r="A15" t="s">
        <v>27</v>
      </c>
      <c r="B15">
        <v>781</v>
      </c>
      <c r="C15">
        <v>862</v>
      </c>
      <c r="D15">
        <v>270</v>
      </c>
      <c r="E15">
        <v>365</v>
      </c>
      <c r="F15">
        <f t="shared" si="0"/>
        <v>635</v>
      </c>
      <c r="G15">
        <v>635</v>
      </c>
      <c r="H15">
        <v>533</v>
      </c>
      <c r="I15" s="1">
        <f t="shared" si="1"/>
        <v>0.8393700787401575</v>
      </c>
      <c r="J15" s="21">
        <f t="shared" si="2"/>
        <v>0.8393700787401575</v>
      </c>
    </row>
    <row r="16" spans="1:10" ht="12.75">
      <c r="A16" t="s">
        <v>28</v>
      </c>
      <c r="B16">
        <v>1336</v>
      </c>
      <c r="C16">
        <v>862</v>
      </c>
      <c r="D16">
        <v>474</v>
      </c>
      <c r="E16">
        <v>744</v>
      </c>
      <c r="F16">
        <f t="shared" si="0"/>
        <v>1218</v>
      </c>
      <c r="G16">
        <v>862</v>
      </c>
      <c r="H16">
        <v>1124</v>
      </c>
      <c r="I16" s="1">
        <f t="shared" si="1"/>
        <v>1.3039443155452437</v>
      </c>
      <c r="J16" s="21">
        <f t="shared" si="2"/>
        <v>0.922824302134647</v>
      </c>
    </row>
    <row r="17" spans="1:10" ht="12.75">
      <c r="A17" t="s">
        <v>29</v>
      </c>
      <c r="B17">
        <v>1320</v>
      </c>
      <c r="C17">
        <v>862</v>
      </c>
      <c r="D17">
        <v>604</v>
      </c>
      <c r="E17">
        <v>454</v>
      </c>
      <c r="F17">
        <f t="shared" si="0"/>
        <v>1058</v>
      </c>
      <c r="G17">
        <v>862</v>
      </c>
      <c r="H17">
        <v>1055</v>
      </c>
      <c r="I17" s="1">
        <f t="shared" si="1"/>
        <v>1.2238979118329467</v>
      </c>
      <c r="J17" s="21">
        <f t="shared" si="2"/>
        <v>0.997164461247637</v>
      </c>
    </row>
    <row r="18" spans="1:10" ht="12.75">
      <c r="A18" t="s">
        <v>30</v>
      </c>
      <c r="B18">
        <v>776</v>
      </c>
      <c r="C18">
        <v>862</v>
      </c>
      <c r="D18">
        <v>292</v>
      </c>
      <c r="E18">
        <v>592</v>
      </c>
      <c r="F18">
        <f t="shared" si="0"/>
        <v>884</v>
      </c>
      <c r="G18">
        <v>776</v>
      </c>
      <c r="H18">
        <v>749</v>
      </c>
      <c r="I18" s="1">
        <f t="shared" si="1"/>
        <v>0.9652061855670103</v>
      </c>
      <c r="J18" s="21">
        <f t="shared" si="2"/>
        <v>0.8472850678733032</v>
      </c>
    </row>
    <row r="19" spans="1:10" ht="12.75">
      <c r="A19" t="s">
        <v>31</v>
      </c>
      <c r="B19">
        <v>1086</v>
      </c>
      <c r="C19">
        <v>862</v>
      </c>
      <c r="D19">
        <v>396</v>
      </c>
      <c r="E19">
        <v>358</v>
      </c>
      <c r="F19">
        <f t="shared" si="0"/>
        <v>754</v>
      </c>
      <c r="G19">
        <v>754</v>
      </c>
      <c r="H19">
        <v>625</v>
      </c>
      <c r="I19" s="1">
        <f t="shared" si="1"/>
        <v>0.8289124668435013</v>
      </c>
      <c r="J19" s="21">
        <f t="shared" si="2"/>
        <v>0.8289124668435013</v>
      </c>
    </row>
    <row r="20" spans="1:10" ht="12.75">
      <c r="A20" t="s">
        <v>32</v>
      </c>
      <c r="B20">
        <v>1384</v>
      </c>
      <c r="C20">
        <v>862</v>
      </c>
      <c r="D20">
        <v>404</v>
      </c>
      <c r="E20">
        <v>278</v>
      </c>
      <c r="F20">
        <f t="shared" si="0"/>
        <v>682</v>
      </c>
      <c r="G20">
        <v>682</v>
      </c>
      <c r="H20">
        <v>696</v>
      </c>
      <c r="I20" s="1">
        <f t="shared" si="1"/>
        <v>1.0205278592375366</v>
      </c>
      <c r="J20" s="21">
        <f t="shared" si="2"/>
        <v>1.0205278592375366</v>
      </c>
    </row>
    <row r="21" spans="1:10" ht="12.75">
      <c r="A21" t="s">
        <v>33</v>
      </c>
      <c r="B21">
        <v>1353</v>
      </c>
      <c r="C21">
        <v>862</v>
      </c>
      <c r="D21">
        <v>739</v>
      </c>
      <c r="E21">
        <v>401</v>
      </c>
      <c r="F21">
        <f t="shared" si="0"/>
        <v>1140</v>
      </c>
      <c r="G21">
        <v>862</v>
      </c>
      <c r="H21">
        <v>1165</v>
      </c>
      <c r="I21" s="1">
        <f t="shared" si="1"/>
        <v>1.351508120649652</v>
      </c>
      <c r="J21" s="21">
        <f t="shared" si="2"/>
        <v>1.0219298245614035</v>
      </c>
    </row>
    <row r="22" spans="1:10" ht="12.75">
      <c r="A22" t="s">
        <v>34</v>
      </c>
      <c r="B22">
        <v>1366</v>
      </c>
      <c r="C22">
        <v>862</v>
      </c>
      <c r="D22">
        <v>494</v>
      </c>
      <c r="E22">
        <v>470</v>
      </c>
      <c r="F22">
        <f t="shared" si="0"/>
        <v>964</v>
      </c>
      <c r="G22">
        <v>862</v>
      </c>
      <c r="H22">
        <v>854</v>
      </c>
      <c r="I22" s="1">
        <f t="shared" si="1"/>
        <v>0.9907192575406032</v>
      </c>
      <c r="J22" s="21">
        <f t="shared" si="2"/>
        <v>0.8858921161825726</v>
      </c>
    </row>
    <row r="23" spans="1:10" ht="15">
      <c r="A23" s="4" t="s">
        <v>35</v>
      </c>
      <c r="B23" s="4">
        <v>855</v>
      </c>
      <c r="C23" s="4">
        <v>862</v>
      </c>
      <c r="D23" s="4">
        <v>415</v>
      </c>
      <c r="E23" s="4">
        <v>267</v>
      </c>
      <c r="F23" s="4">
        <f t="shared" si="0"/>
        <v>682</v>
      </c>
      <c r="G23" s="4">
        <v>682</v>
      </c>
      <c r="H23" s="4">
        <v>568</v>
      </c>
      <c r="I23" s="5">
        <f t="shared" si="1"/>
        <v>0.8328445747800587</v>
      </c>
      <c r="J23" s="22">
        <f t="shared" si="2"/>
        <v>0.8328445747800587</v>
      </c>
    </row>
    <row r="24" spans="1:10" ht="12.75">
      <c r="A24" t="s">
        <v>36</v>
      </c>
      <c r="B24">
        <v>1372</v>
      </c>
      <c r="C24">
        <v>862</v>
      </c>
      <c r="D24">
        <v>298</v>
      </c>
      <c r="E24">
        <v>766</v>
      </c>
      <c r="F24">
        <f t="shared" si="0"/>
        <v>1064</v>
      </c>
      <c r="G24">
        <v>862</v>
      </c>
      <c r="H24">
        <v>914</v>
      </c>
      <c r="I24" s="1">
        <f t="shared" si="1"/>
        <v>1.060324825986079</v>
      </c>
      <c r="J24" s="21">
        <f t="shared" si="2"/>
        <v>0.8590225563909775</v>
      </c>
    </row>
    <row r="25" ht="12.75">
      <c r="J25" s="16"/>
    </row>
    <row r="26" spans="1:10" ht="12.75">
      <c r="A26" t="s">
        <v>37</v>
      </c>
      <c r="B26">
        <v>567</v>
      </c>
      <c r="C26">
        <v>565</v>
      </c>
      <c r="D26">
        <v>258</v>
      </c>
      <c r="E26">
        <v>309</v>
      </c>
      <c r="F26">
        <f t="shared" si="0"/>
        <v>567</v>
      </c>
      <c r="G26">
        <v>565</v>
      </c>
      <c r="H26">
        <v>552</v>
      </c>
      <c r="I26" s="1">
        <f t="shared" si="1"/>
        <v>0.9769911504424779</v>
      </c>
      <c r="J26" s="21">
        <f t="shared" si="2"/>
        <v>0.9735449735449735</v>
      </c>
    </row>
    <row r="27" ht="12.75">
      <c r="J27" s="16"/>
    </row>
    <row r="28" spans="1:10" ht="12.75">
      <c r="A28" t="s">
        <v>38</v>
      </c>
      <c r="B28">
        <v>1568</v>
      </c>
      <c r="C28">
        <v>1005</v>
      </c>
      <c r="D28">
        <v>740</v>
      </c>
      <c r="E28">
        <v>858</v>
      </c>
      <c r="F28">
        <f t="shared" si="0"/>
        <v>1598</v>
      </c>
      <c r="G28">
        <v>1005</v>
      </c>
      <c r="H28">
        <v>1212</v>
      </c>
      <c r="I28" s="1">
        <f t="shared" si="1"/>
        <v>1.2059701492537314</v>
      </c>
      <c r="J28" s="21">
        <f t="shared" si="2"/>
        <v>0.7584480600750939</v>
      </c>
    </row>
    <row r="29" spans="1:10" ht="12.75">
      <c r="A29" t="s">
        <v>39</v>
      </c>
      <c r="B29">
        <v>1750</v>
      </c>
      <c r="C29">
        <v>1005</v>
      </c>
      <c r="D29">
        <v>882</v>
      </c>
      <c r="E29">
        <v>186</v>
      </c>
      <c r="F29">
        <f t="shared" si="0"/>
        <v>1068</v>
      </c>
      <c r="G29">
        <v>1005</v>
      </c>
      <c r="H29">
        <v>869</v>
      </c>
      <c r="I29" s="1">
        <f t="shared" si="1"/>
        <v>0.8646766169154229</v>
      </c>
      <c r="J29" s="21">
        <f t="shared" si="2"/>
        <v>0.8136704119850188</v>
      </c>
    </row>
    <row r="30" spans="1:10" ht="12.75">
      <c r="A30" t="s">
        <v>40</v>
      </c>
      <c r="B30">
        <v>1747</v>
      </c>
      <c r="C30">
        <v>1005</v>
      </c>
      <c r="D30">
        <v>1086</v>
      </c>
      <c r="E30">
        <v>245</v>
      </c>
      <c r="F30">
        <f t="shared" si="0"/>
        <v>1331</v>
      </c>
      <c r="G30">
        <v>1086</v>
      </c>
      <c r="H30">
        <v>1053</v>
      </c>
      <c r="I30" s="1">
        <f t="shared" si="1"/>
        <v>0.9696132596685083</v>
      </c>
      <c r="J30" s="21">
        <f t="shared" si="2"/>
        <v>0.7911344853493614</v>
      </c>
    </row>
    <row r="31" spans="1:10" ht="12.75">
      <c r="A31" t="s">
        <v>41</v>
      </c>
      <c r="B31">
        <v>1263</v>
      </c>
      <c r="C31">
        <v>1005</v>
      </c>
      <c r="D31">
        <v>812</v>
      </c>
      <c r="E31">
        <v>383</v>
      </c>
      <c r="F31">
        <f t="shared" si="0"/>
        <v>1195</v>
      </c>
      <c r="G31">
        <v>1005</v>
      </c>
      <c r="H31">
        <v>966</v>
      </c>
      <c r="I31" s="1">
        <f t="shared" si="1"/>
        <v>0.9611940298507463</v>
      </c>
      <c r="J31" s="21">
        <f t="shared" si="2"/>
        <v>0.80836820083682</v>
      </c>
    </row>
    <row r="32" spans="1:10" ht="12.75">
      <c r="A32" t="s">
        <v>42</v>
      </c>
      <c r="B32">
        <v>1262</v>
      </c>
      <c r="C32">
        <v>1005</v>
      </c>
      <c r="D32">
        <v>933</v>
      </c>
      <c r="E32">
        <v>741</v>
      </c>
      <c r="F32">
        <f t="shared" si="0"/>
        <v>1674</v>
      </c>
      <c r="G32">
        <v>1005</v>
      </c>
      <c r="H32">
        <v>949</v>
      </c>
      <c r="I32" s="1">
        <f t="shared" si="1"/>
        <v>0.9442786069651742</v>
      </c>
      <c r="J32" s="21">
        <f t="shared" si="2"/>
        <v>0.5669056152927121</v>
      </c>
    </row>
    <row r="33" spans="1:10" ht="12.75">
      <c r="A33" t="s">
        <v>43</v>
      </c>
      <c r="B33">
        <v>1108</v>
      </c>
      <c r="C33">
        <v>1005</v>
      </c>
      <c r="D33">
        <v>736</v>
      </c>
      <c r="E33">
        <v>568</v>
      </c>
      <c r="F33">
        <f t="shared" si="0"/>
        <v>1304</v>
      </c>
      <c r="G33">
        <v>1005</v>
      </c>
      <c r="H33">
        <v>841</v>
      </c>
      <c r="I33" s="1">
        <f t="shared" si="1"/>
        <v>0.83681592039801</v>
      </c>
      <c r="J33" s="21">
        <f t="shared" si="2"/>
        <v>0.6449386503067485</v>
      </c>
    </row>
    <row r="34" ht="12.75">
      <c r="J34" s="16"/>
    </row>
    <row r="35" spans="1:10" ht="12.75">
      <c r="A35" t="s">
        <v>44</v>
      </c>
      <c r="B35">
        <v>2137</v>
      </c>
      <c r="C35">
        <v>1615</v>
      </c>
      <c r="D35">
        <v>907</v>
      </c>
      <c r="E35">
        <v>932</v>
      </c>
      <c r="F35">
        <f t="shared" si="0"/>
        <v>1839</v>
      </c>
      <c r="G35">
        <v>1615</v>
      </c>
      <c r="H35">
        <v>1421</v>
      </c>
      <c r="I35" s="1">
        <f t="shared" si="1"/>
        <v>0.8798761609907121</v>
      </c>
      <c r="J35" s="21">
        <f t="shared" si="2"/>
        <v>0.7727025557368135</v>
      </c>
    </row>
    <row r="36" ht="12.75">
      <c r="J36" s="16"/>
    </row>
    <row r="37" spans="1:10" ht="12.75">
      <c r="A37" t="s">
        <v>45</v>
      </c>
      <c r="B37">
        <v>2179</v>
      </c>
      <c r="C37">
        <v>1600</v>
      </c>
      <c r="D37">
        <v>1767</v>
      </c>
      <c r="E37">
        <v>33</v>
      </c>
      <c r="F37">
        <f t="shared" si="0"/>
        <v>1800</v>
      </c>
      <c r="G37">
        <v>1767</v>
      </c>
      <c r="H37">
        <v>1203</v>
      </c>
      <c r="I37" s="1">
        <f t="shared" si="1"/>
        <v>0.6808149405772496</v>
      </c>
      <c r="J37" s="21">
        <f t="shared" si="2"/>
        <v>0.6683333333333333</v>
      </c>
    </row>
    <row r="38" spans="1:10" ht="15">
      <c r="A38" s="4" t="s">
        <v>46</v>
      </c>
      <c r="B38" s="4">
        <v>2485</v>
      </c>
      <c r="C38" s="4">
        <v>1600</v>
      </c>
      <c r="D38" s="4">
        <v>1344</v>
      </c>
      <c r="E38" s="4">
        <v>1045</v>
      </c>
      <c r="F38" s="4">
        <f t="shared" si="0"/>
        <v>2389</v>
      </c>
      <c r="G38" s="4">
        <v>1600</v>
      </c>
      <c r="H38" s="4">
        <v>2400</v>
      </c>
      <c r="I38" s="5">
        <f t="shared" si="1"/>
        <v>1.5</v>
      </c>
      <c r="J38" s="22">
        <f t="shared" si="2"/>
        <v>1.0046044370029301</v>
      </c>
    </row>
    <row r="39" spans="1:10" ht="12.75">
      <c r="A39" t="s">
        <v>47</v>
      </c>
      <c r="B39">
        <v>1637</v>
      </c>
      <c r="C39">
        <v>1600</v>
      </c>
      <c r="D39">
        <v>1633</v>
      </c>
      <c r="E39">
        <v>630</v>
      </c>
      <c r="F39">
        <f t="shared" si="0"/>
        <v>2263</v>
      </c>
      <c r="G39">
        <v>1633</v>
      </c>
      <c r="H39">
        <v>2200</v>
      </c>
      <c r="I39" s="1">
        <f t="shared" si="1"/>
        <v>1.3472137170851195</v>
      </c>
      <c r="J39" s="21">
        <f t="shared" si="2"/>
        <v>0.9721608484312859</v>
      </c>
    </row>
    <row r="40" spans="1:10" ht="12.75">
      <c r="A40" t="s">
        <v>48</v>
      </c>
      <c r="B40">
        <v>2818</v>
      </c>
      <c r="C40">
        <v>1600</v>
      </c>
      <c r="D40">
        <v>2437</v>
      </c>
      <c r="E40">
        <v>395</v>
      </c>
      <c r="F40">
        <f t="shared" si="0"/>
        <v>2832</v>
      </c>
      <c r="G40">
        <v>2437</v>
      </c>
      <c r="H40">
        <v>2680</v>
      </c>
      <c r="I40" s="1">
        <f t="shared" si="1"/>
        <v>1.0997127615921214</v>
      </c>
      <c r="J40" s="21">
        <f t="shared" si="2"/>
        <v>0.9463276836158192</v>
      </c>
    </row>
    <row r="41" spans="1:10" ht="12.75">
      <c r="A41" t="s">
        <v>49</v>
      </c>
      <c r="B41">
        <v>1567</v>
      </c>
      <c r="C41">
        <v>1600</v>
      </c>
      <c r="D41">
        <v>1281</v>
      </c>
      <c r="E41">
        <v>1249</v>
      </c>
      <c r="F41">
        <f t="shared" si="0"/>
        <v>2530</v>
      </c>
      <c r="G41">
        <v>1567</v>
      </c>
      <c r="H41">
        <v>1783</v>
      </c>
      <c r="I41" s="1">
        <f t="shared" si="1"/>
        <v>1.1378430121250798</v>
      </c>
      <c r="J41" s="21">
        <f t="shared" si="2"/>
        <v>0.7047430830039526</v>
      </c>
    </row>
    <row r="43" ht="12.75">
      <c r="A43" t="s">
        <v>50</v>
      </c>
    </row>
    <row r="44" ht="12.75">
      <c r="B44" t="s">
        <v>51</v>
      </c>
    </row>
  </sheetData>
  <printOptions gridLines="1" horizontalCentered="1" verticalCentered="1"/>
  <pageMargins left="0.75" right="0.75" top="1" bottom="0.72" header="0.31" footer="0.32"/>
  <pageSetup fitToHeight="1" fitToWidth="1" horizontalDpi="600" verticalDpi="600" orientation="landscape" scale="89" r:id="rId1"/>
  <headerFooter alignWithMargins="0">
    <oddHeader>&amp;C&amp;"Arial,Bold"&amp;14Level of Service Calculations
  Florida Inventory of School Houses Capacities vs Clay Facility LIst Capacity</oddHeader>
    <oddFooter>&amp;LWayne Bolla &amp;&amp; Associates, Inc.
(904) 610-8284&amp;CClay County Schools&amp;RDate 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M4" sqref="M4"/>
    </sheetView>
  </sheetViews>
  <sheetFormatPr defaultColWidth="9.140625" defaultRowHeight="12.75"/>
  <cols>
    <col min="5" max="5" width="10.57421875" style="0" customWidth="1"/>
    <col min="8" max="8" width="11.8515625" style="0" customWidth="1"/>
    <col min="10" max="10" width="10.140625" style="0" customWidth="1"/>
    <col min="13" max="13" width="22.8515625" style="0" customWidth="1"/>
  </cols>
  <sheetData>
    <row r="1" spans="2:13" ht="12.75">
      <c r="B1" s="14"/>
      <c r="C1" s="14"/>
      <c r="D1" s="14" t="s">
        <v>4</v>
      </c>
      <c r="E1" s="14" t="s">
        <v>7</v>
      </c>
      <c r="F1" s="14" t="s">
        <v>58</v>
      </c>
      <c r="G1" s="14" t="s">
        <v>15</v>
      </c>
      <c r="H1" s="14" t="s">
        <v>59</v>
      </c>
      <c r="I1" s="14" t="s">
        <v>52</v>
      </c>
      <c r="J1" s="15" t="s">
        <v>11</v>
      </c>
      <c r="K1" s="14" t="s">
        <v>13</v>
      </c>
      <c r="L1" s="16" t="s">
        <v>13</v>
      </c>
      <c r="M1" s="14" t="s">
        <v>54</v>
      </c>
    </row>
    <row r="2" spans="2:13" ht="12.75">
      <c r="B2" s="14" t="s">
        <v>0</v>
      </c>
      <c r="C2" s="14" t="s">
        <v>2</v>
      </c>
      <c r="D2" s="14" t="s">
        <v>5</v>
      </c>
      <c r="E2" s="14" t="s">
        <v>5</v>
      </c>
      <c r="F2" s="14" t="s">
        <v>5</v>
      </c>
      <c r="G2" s="14" t="s">
        <v>5</v>
      </c>
      <c r="H2" s="14" t="s">
        <v>60</v>
      </c>
      <c r="I2" s="14" t="s">
        <v>8</v>
      </c>
      <c r="J2" s="14" t="s">
        <v>12</v>
      </c>
      <c r="K2" s="14" t="s">
        <v>2</v>
      </c>
      <c r="L2" s="16" t="s">
        <v>15</v>
      </c>
      <c r="M2" s="17" t="s">
        <v>53</v>
      </c>
    </row>
    <row r="3" spans="2:13" ht="12.75">
      <c r="B3" s="18" t="s">
        <v>1</v>
      </c>
      <c r="C3" s="18" t="s">
        <v>3</v>
      </c>
      <c r="D3" s="18" t="s">
        <v>6</v>
      </c>
      <c r="E3" s="18" t="s">
        <v>6</v>
      </c>
      <c r="F3" s="18" t="s">
        <v>6</v>
      </c>
      <c r="G3" s="18" t="s">
        <v>6</v>
      </c>
      <c r="H3" s="18" t="s">
        <v>6</v>
      </c>
      <c r="I3" s="18" t="s">
        <v>9</v>
      </c>
      <c r="J3" s="18" t="s">
        <v>10</v>
      </c>
      <c r="K3" s="18" t="s">
        <v>14</v>
      </c>
      <c r="L3" s="19" t="s">
        <v>9</v>
      </c>
      <c r="M3" s="17" t="s">
        <v>73</v>
      </c>
    </row>
    <row r="4" spans="1:13" ht="12.75">
      <c r="A4" t="s">
        <v>16</v>
      </c>
      <c r="B4">
        <v>1352</v>
      </c>
      <c r="C4">
        <v>862</v>
      </c>
      <c r="D4">
        <v>378</v>
      </c>
      <c r="E4">
        <v>748</v>
      </c>
      <c r="F4">
        <f>(E4+(M4*$D$46))</f>
        <v>638</v>
      </c>
      <c r="G4">
        <f>D4+E4</f>
        <v>1126</v>
      </c>
      <c r="H4">
        <f>D4+F4</f>
        <v>1016</v>
      </c>
      <c r="I4">
        <v>862</v>
      </c>
      <c r="J4">
        <v>1001</v>
      </c>
      <c r="K4" s="1">
        <f>J4/I4</f>
        <v>1.1612529002320187</v>
      </c>
      <c r="L4" s="3">
        <f>J4/H4</f>
        <v>0.985236220472441</v>
      </c>
      <c r="M4" s="12">
        <v>-5</v>
      </c>
    </row>
    <row r="5" spans="1:13" ht="12.75">
      <c r="A5" t="s">
        <v>17</v>
      </c>
      <c r="B5">
        <v>804</v>
      </c>
      <c r="C5">
        <v>862</v>
      </c>
      <c r="D5">
        <v>488</v>
      </c>
      <c r="E5">
        <v>437</v>
      </c>
      <c r="F5">
        <f>(E5+(M5*$D$46))</f>
        <v>239</v>
      </c>
      <c r="G5">
        <f aca="true" t="shared" si="0" ref="G5:G41">D5+E5</f>
        <v>925</v>
      </c>
      <c r="H5">
        <f aca="true" t="shared" si="1" ref="H5:H41">D5+F5</f>
        <v>727</v>
      </c>
      <c r="I5">
        <v>804</v>
      </c>
      <c r="J5">
        <v>718</v>
      </c>
      <c r="K5" s="1">
        <f aca="true" t="shared" si="2" ref="K5:K41">J5/I5</f>
        <v>0.8930348258706468</v>
      </c>
      <c r="L5" s="3">
        <f aca="true" t="shared" si="3" ref="L5:L41">J5/H5</f>
        <v>0.9876203576341128</v>
      </c>
      <c r="M5" s="12">
        <v>-9</v>
      </c>
    </row>
    <row r="6" spans="1:13" ht="12.75">
      <c r="A6" t="s">
        <v>18</v>
      </c>
      <c r="B6">
        <v>770</v>
      </c>
      <c r="C6">
        <v>862</v>
      </c>
      <c r="D6">
        <v>404</v>
      </c>
      <c r="E6">
        <v>313</v>
      </c>
      <c r="F6">
        <f>(E6+(M6*$D$46))</f>
        <v>115</v>
      </c>
      <c r="G6">
        <f t="shared" si="0"/>
        <v>717</v>
      </c>
      <c r="H6">
        <f t="shared" si="1"/>
        <v>519</v>
      </c>
      <c r="I6">
        <v>717</v>
      </c>
      <c r="J6">
        <v>518</v>
      </c>
      <c r="K6" s="1">
        <f t="shared" si="2"/>
        <v>0.7224546722454672</v>
      </c>
      <c r="L6" s="3">
        <f t="shared" si="3"/>
        <v>0.9980732177263969</v>
      </c>
      <c r="M6" s="12">
        <v>-9</v>
      </c>
    </row>
    <row r="7" spans="1:13" ht="12.75">
      <c r="A7" t="s">
        <v>19</v>
      </c>
      <c r="B7">
        <v>735</v>
      </c>
      <c r="C7">
        <v>862</v>
      </c>
      <c r="D7">
        <v>388</v>
      </c>
      <c r="E7">
        <v>697</v>
      </c>
      <c r="F7">
        <f>(E7+(M7*$D$46))</f>
        <v>609</v>
      </c>
      <c r="G7">
        <f t="shared" si="0"/>
        <v>1085</v>
      </c>
      <c r="H7">
        <f t="shared" si="1"/>
        <v>997</v>
      </c>
      <c r="I7">
        <v>735</v>
      </c>
      <c r="J7">
        <v>992</v>
      </c>
      <c r="K7" s="1">
        <f t="shared" si="2"/>
        <v>1.3496598639455781</v>
      </c>
      <c r="L7" s="3">
        <f t="shared" si="3"/>
        <v>0.9949849548645938</v>
      </c>
      <c r="M7" s="12">
        <v>-4</v>
      </c>
    </row>
    <row r="8" spans="1:13" ht="12.75">
      <c r="A8" t="s">
        <v>20</v>
      </c>
      <c r="B8">
        <v>1485</v>
      </c>
      <c r="C8">
        <v>862</v>
      </c>
      <c r="D8">
        <v>330</v>
      </c>
      <c r="E8">
        <v>1001</v>
      </c>
      <c r="F8">
        <f>(E8+(M8*$D$46))</f>
        <v>825</v>
      </c>
      <c r="G8">
        <f t="shared" si="0"/>
        <v>1331</v>
      </c>
      <c r="H8">
        <f t="shared" si="1"/>
        <v>1155</v>
      </c>
      <c r="I8">
        <v>862</v>
      </c>
      <c r="J8">
        <v>1135</v>
      </c>
      <c r="K8" s="1">
        <f t="shared" si="2"/>
        <v>1.3167053364269141</v>
      </c>
      <c r="L8" s="3">
        <f t="shared" si="3"/>
        <v>0.9826839826839827</v>
      </c>
      <c r="M8" s="12">
        <v>-8</v>
      </c>
    </row>
    <row r="9" spans="1:13" ht="15">
      <c r="A9" s="4" t="s">
        <v>21</v>
      </c>
      <c r="B9" s="4">
        <v>925</v>
      </c>
      <c r="C9" s="4">
        <v>862</v>
      </c>
      <c r="D9" s="4">
        <v>355</v>
      </c>
      <c r="E9" s="4">
        <v>531</v>
      </c>
      <c r="F9" s="4">
        <f>(E9+(M9*$D$46))</f>
        <v>333</v>
      </c>
      <c r="G9" s="4">
        <f t="shared" si="0"/>
        <v>886</v>
      </c>
      <c r="H9" s="4">
        <f t="shared" si="1"/>
        <v>688</v>
      </c>
      <c r="I9" s="4">
        <v>862</v>
      </c>
      <c r="J9" s="4">
        <v>687</v>
      </c>
      <c r="K9" s="5">
        <f t="shared" si="2"/>
        <v>0.796983758700696</v>
      </c>
      <c r="L9" s="3">
        <f t="shared" si="3"/>
        <v>0.998546511627907</v>
      </c>
      <c r="M9" s="12">
        <v>-9</v>
      </c>
    </row>
    <row r="10" spans="1:13" ht="12.75">
      <c r="A10" t="s">
        <v>22</v>
      </c>
      <c r="B10">
        <v>773</v>
      </c>
      <c r="C10">
        <v>862</v>
      </c>
      <c r="D10">
        <v>476</v>
      </c>
      <c r="E10">
        <v>430</v>
      </c>
      <c r="F10">
        <f>(E10+(M10*$D$46))</f>
        <v>364</v>
      </c>
      <c r="G10">
        <f t="shared" si="0"/>
        <v>906</v>
      </c>
      <c r="H10">
        <f t="shared" si="1"/>
        <v>840</v>
      </c>
      <c r="I10">
        <v>773</v>
      </c>
      <c r="J10">
        <v>822</v>
      </c>
      <c r="K10" s="1">
        <f t="shared" si="2"/>
        <v>1.0633893919793014</v>
      </c>
      <c r="L10" s="3">
        <f t="shared" si="3"/>
        <v>0.9785714285714285</v>
      </c>
      <c r="M10" s="12">
        <v>-3</v>
      </c>
    </row>
    <row r="11" spans="1:13" ht="12.75">
      <c r="A11" t="s">
        <v>23</v>
      </c>
      <c r="B11">
        <v>1084</v>
      </c>
      <c r="C11">
        <v>862</v>
      </c>
      <c r="D11">
        <v>414</v>
      </c>
      <c r="E11">
        <v>758</v>
      </c>
      <c r="F11">
        <f>(E11+(M11*$D$46))</f>
        <v>802</v>
      </c>
      <c r="G11">
        <f t="shared" si="0"/>
        <v>1172</v>
      </c>
      <c r="H11">
        <f t="shared" si="1"/>
        <v>1216</v>
      </c>
      <c r="I11">
        <v>862</v>
      </c>
      <c r="J11">
        <v>1193</v>
      </c>
      <c r="K11" s="1">
        <f t="shared" si="2"/>
        <v>1.3839907192575407</v>
      </c>
      <c r="L11" s="3">
        <f t="shared" si="3"/>
        <v>0.9810855263157895</v>
      </c>
      <c r="M11" s="12">
        <v>2</v>
      </c>
    </row>
    <row r="12" spans="1:13" ht="12.75">
      <c r="A12" t="s">
        <v>24</v>
      </c>
      <c r="B12">
        <v>888</v>
      </c>
      <c r="C12">
        <v>862</v>
      </c>
      <c r="D12">
        <v>412</v>
      </c>
      <c r="E12">
        <v>342</v>
      </c>
      <c r="F12">
        <f>(E12+(M12*$D$46))</f>
        <v>188</v>
      </c>
      <c r="G12">
        <f t="shared" si="0"/>
        <v>754</v>
      </c>
      <c r="H12">
        <f t="shared" si="1"/>
        <v>600</v>
      </c>
      <c r="I12">
        <v>754</v>
      </c>
      <c r="J12">
        <v>597</v>
      </c>
      <c r="K12" s="1">
        <f t="shared" si="2"/>
        <v>0.7917771883289124</v>
      </c>
      <c r="L12" s="3">
        <f t="shared" si="3"/>
        <v>0.995</v>
      </c>
      <c r="M12" s="12">
        <v>-7</v>
      </c>
    </row>
    <row r="13" spans="1:13" s="8" customFormat="1" ht="12.75">
      <c r="A13" s="6" t="s">
        <v>25</v>
      </c>
      <c r="B13" s="6">
        <v>1485</v>
      </c>
      <c r="C13" s="6">
        <v>862</v>
      </c>
      <c r="D13" s="6">
        <v>239</v>
      </c>
      <c r="E13" s="6">
        <v>469</v>
      </c>
      <c r="F13">
        <f>(E13+(M13*$D$46))</f>
        <v>337</v>
      </c>
      <c r="G13">
        <f t="shared" si="0"/>
        <v>708</v>
      </c>
      <c r="H13">
        <f t="shared" si="1"/>
        <v>576</v>
      </c>
      <c r="I13" s="6">
        <v>708</v>
      </c>
      <c r="J13" s="6">
        <v>571</v>
      </c>
      <c r="K13" s="7">
        <f t="shared" si="2"/>
        <v>0.806497175141243</v>
      </c>
      <c r="L13" s="3">
        <f t="shared" si="3"/>
        <v>0.9913194444444444</v>
      </c>
      <c r="M13" s="13">
        <v>-6</v>
      </c>
    </row>
    <row r="14" spans="1:13" ht="12.75">
      <c r="A14" t="s">
        <v>26</v>
      </c>
      <c r="B14">
        <v>671</v>
      </c>
      <c r="C14">
        <v>862</v>
      </c>
      <c r="D14">
        <v>451</v>
      </c>
      <c r="E14">
        <v>341</v>
      </c>
      <c r="F14">
        <f>(E14+(M14*$D$46))</f>
        <v>231</v>
      </c>
      <c r="G14">
        <f t="shared" si="0"/>
        <v>792</v>
      </c>
      <c r="H14">
        <f t="shared" si="1"/>
        <v>682</v>
      </c>
      <c r="I14">
        <v>671</v>
      </c>
      <c r="J14">
        <v>684</v>
      </c>
      <c r="K14" s="1">
        <f t="shared" si="2"/>
        <v>1.0193740685543964</v>
      </c>
      <c r="L14" s="3">
        <f t="shared" si="3"/>
        <v>1.002932551319648</v>
      </c>
      <c r="M14" s="12">
        <v>-5</v>
      </c>
    </row>
    <row r="15" spans="1:13" ht="12.75">
      <c r="A15" t="s">
        <v>27</v>
      </c>
      <c r="B15">
        <v>781</v>
      </c>
      <c r="C15">
        <v>862</v>
      </c>
      <c r="D15">
        <v>270</v>
      </c>
      <c r="E15">
        <v>365</v>
      </c>
      <c r="F15">
        <f>(E15+(M15*$D$46))</f>
        <v>277</v>
      </c>
      <c r="G15">
        <f t="shared" si="0"/>
        <v>635</v>
      </c>
      <c r="H15">
        <f t="shared" si="1"/>
        <v>547</v>
      </c>
      <c r="I15">
        <v>635</v>
      </c>
      <c r="J15">
        <v>533</v>
      </c>
      <c r="K15" s="1">
        <f t="shared" si="2"/>
        <v>0.8393700787401575</v>
      </c>
      <c r="L15" s="3">
        <f t="shared" si="3"/>
        <v>0.9744058500914077</v>
      </c>
      <c r="M15" s="12">
        <v>-4</v>
      </c>
    </row>
    <row r="16" spans="1:13" ht="12.75">
      <c r="A16" t="s">
        <v>28</v>
      </c>
      <c r="B16">
        <v>1336</v>
      </c>
      <c r="C16">
        <v>862</v>
      </c>
      <c r="D16">
        <v>474</v>
      </c>
      <c r="E16">
        <v>744</v>
      </c>
      <c r="F16">
        <f>(E16+(M16*$D$46))</f>
        <v>678</v>
      </c>
      <c r="G16">
        <f t="shared" si="0"/>
        <v>1218</v>
      </c>
      <c r="H16">
        <f t="shared" si="1"/>
        <v>1152</v>
      </c>
      <c r="I16">
        <v>862</v>
      </c>
      <c r="J16">
        <v>1124</v>
      </c>
      <c r="K16" s="1">
        <f t="shared" si="2"/>
        <v>1.3039443155452437</v>
      </c>
      <c r="L16" s="3">
        <f t="shared" si="3"/>
        <v>0.9756944444444444</v>
      </c>
      <c r="M16" s="12">
        <v>-3</v>
      </c>
    </row>
    <row r="17" spans="1:13" ht="12.75">
      <c r="A17" t="s">
        <v>29</v>
      </c>
      <c r="B17">
        <v>1320</v>
      </c>
      <c r="C17">
        <v>862</v>
      </c>
      <c r="D17">
        <v>604</v>
      </c>
      <c r="E17">
        <v>454</v>
      </c>
      <c r="F17">
        <f>(E17+(M17*$D$46))</f>
        <v>476</v>
      </c>
      <c r="G17">
        <f t="shared" si="0"/>
        <v>1058</v>
      </c>
      <c r="H17">
        <f t="shared" si="1"/>
        <v>1080</v>
      </c>
      <c r="I17">
        <v>862</v>
      </c>
      <c r="J17">
        <v>1055</v>
      </c>
      <c r="K17" s="1">
        <f t="shared" si="2"/>
        <v>1.2238979118329467</v>
      </c>
      <c r="L17" s="3">
        <f t="shared" si="3"/>
        <v>0.9768518518518519</v>
      </c>
      <c r="M17" s="12">
        <v>1</v>
      </c>
    </row>
    <row r="18" spans="1:13" ht="12.75">
      <c r="A18" t="s">
        <v>30</v>
      </c>
      <c r="B18">
        <v>776</v>
      </c>
      <c r="C18">
        <v>862</v>
      </c>
      <c r="D18">
        <v>292</v>
      </c>
      <c r="E18">
        <v>592</v>
      </c>
      <c r="F18">
        <f>(E18+(M18*$D$46))</f>
        <v>460</v>
      </c>
      <c r="G18">
        <f t="shared" si="0"/>
        <v>884</v>
      </c>
      <c r="H18">
        <f t="shared" si="1"/>
        <v>752</v>
      </c>
      <c r="I18">
        <v>776</v>
      </c>
      <c r="J18">
        <v>749</v>
      </c>
      <c r="K18" s="1">
        <f t="shared" si="2"/>
        <v>0.9652061855670103</v>
      </c>
      <c r="L18" s="3">
        <f t="shared" si="3"/>
        <v>0.9960106382978723</v>
      </c>
      <c r="M18" s="12">
        <v>-6</v>
      </c>
    </row>
    <row r="19" spans="1:13" ht="12.75">
      <c r="A19" t="s">
        <v>31</v>
      </c>
      <c r="B19">
        <v>1086</v>
      </c>
      <c r="C19">
        <v>862</v>
      </c>
      <c r="D19">
        <v>396</v>
      </c>
      <c r="E19">
        <v>358</v>
      </c>
      <c r="F19">
        <f>(E19+(M19*$D$46))</f>
        <v>226</v>
      </c>
      <c r="G19">
        <f t="shared" si="0"/>
        <v>754</v>
      </c>
      <c r="H19">
        <f t="shared" si="1"/>
        <v>622</v>
      </c>
      <c r="I19">
        <v>754</v>
      </c>
      <c r="J19">
        <v>625</v>
      </c>
      <c r="K19" s="1">
        <f t="shared" si="2"/>
        <v>0.8289124668435013</v>
      </c>
      <c r="L19" s="3">
        <f t="shared" si="3"/>
        <v>1.004823151125402</v>
      </c>
      <c r="M19" s="12">
        <v>-6</v>
      </c>
    </row>
    <row r="20" spans="1:13" ht="12.75">
      <c r="A20" t="s">
        <v>32</v>
      </c>
      <c r="B20">
        <v>1384</v>
      </c>
      <c r="C20">
        <v>862</v>
      </c>
      <c r="D20">
        <v>404</v>
      </c>
      <c r="E20">
        <v>278</v>
      </c>
      <c r="F20">
        <f>(E20+(M20*$D$46))</f>
        <v>300</v>
      </c>
      <c r="G20">
        <f t="shared" si="0"/>
        <v>682</v>
      </c>
      <c r="H20">
        <f t="shared" si="1"/>
        <v>704</v>
      </c>
      <c r="I20">
        <v>682</v>
      </c>
      <c r="J20">
        <v>696</v>
      </c>
      <c r="K20" s="1">
        <f t="shared" si="2"/>
        <v>1.0205278592375366</v>
      </c>
      <c r="L20" s="3">
        <f t="shared" si="3"/>
        <v>0.9886363636363636</v>
      </c>
      <c r="M20" s="12">
        <v>1</v>
      </c>
    </row>
    <row r="21" spans="1:13" ht="12.75">
      <c r="A21" t="s">
        <v>33</v>
      </c>
      <c r="B21">
        <v>1353</v>
      </c>
      <c r="C21">
        <v>862</v>
      </c>
      <c r="D21">
        <v>739</v>
      </c>
      <c r="E21">
        <v>401</v>
      </c>
      <c r="F21">
        <f>(E21+(M21*$D$46))</f>
        <v>445</v>
      </c>
      <c r="G21">
        <f t="shared" si="0"/>
        <v>1140</v>
      </c>
      <c r="H21">
        <f t="shared" si="1"/>
        <v>1184</v>
      </c>
      <c r="I21">
        <v>862</v>
      </c>
      <c r="J21">
        <v>1165</v>
      </c>
      <c r="K21" s="1">
        <f t="shared" si="2"/>
        <v>1.351508120649652</v>
      </c>
      <c r="L21" s="3">
        <f t="shared" si="3"/>
        <v>0.9839527027027027</v>
      </c>
      <c r="M21" s="12">
        <v>2</v>
      </c>
    </row>
    <row r="22" spans="1:13" ht="12.75">
      <c r="A22" t="s">
        <v>34</v>
      </c>
      <c r="B22">
        <v>1366</v>
      </c>
      <c r="C22">
        <v>862</v>
      </c>
      <c r="D22">
        <v>494</v>
      </c>
      <c r="E22">
        <v>470</v>
      </c>
      <c r="F22">
        <f>(E22+(M22*$D$46))</f>
        <v>360</v>
      </c>
      <c r="G22">
        <f t="shared" si="0"/>
        <v>964</v>
      </c>
      <c r="H22">
        <f t="shared" si="1"/>
        <v>854</v>
      </c>
      <c r="I22">
        <v>862</v>
      </c>
      <c r="J22">
        <v>854</v>
      </c>
      <c r="K22" s="1">
        <f t="shared" si="2"/>
        <v>0.9907192575406032</v>
      </c>
      <c r="L22" s="3">
        <f t="shared" si="3"/>
        <v>1</v>
      </c>
      <c r="M22" s="12">
        <v>-5</v>
      </c>
    </row>
    <row r="23" spans="1:13" ht="15">
      <c r="A23" s="4" t="s">
        <v>35</v>
      </c>
      <c r="B23" s="4">
        <v>855</v>
      </c>
      <c r="C23" s="4">
        <v>862</v>
      </c>
      <c r="D23" s="4">
        <v>415</v>
      </c>
      <c r="E23" s="4">
        <v>267</v>
      </c>
      <c r="F23" s="4">
        <f>(E23+(M23*$D$46))</f>
        <v>157</v>
      </c>
      <c r="G23" s="4">
        <f t="shared" si="0"/>
        <v>682</v>
      </c>
      <c r="H23" s="4">
        <f t="shared" si="1"/>
        <v>572</v>
      </c>
      <c r="I23" s="4">
        <v>682</v>
      </c>
      <c r="J23" s="4">
        <v>568</v>
      </c>
      <c r="K23" s="5">
        <f t="shared" si="2"/>
        <v>0.8328445747800587</v>
      </c>
      <c r="L23" s="3">
        <f t="shared" si="3"/>
        <v>0.993006993006993</v>
      </c>
      <c r="M23" s="12">
        <v>-5</v>
      </c>
    </row>
    <row r="24" spans="1:13" ht="12.75">
      <c r="A24" t="s">
        <v>36</v>
      </c>
      <c r="B24">
        <v>1372</v>
      </c>
      <c r="C24">
        <v>862</v>
      </c>
      <c r="D24">
        <v>298</v>
      </c>
      <c r="E24">
        <v>766</v>
      </c>
      <c r="F24">
        <f>(E24+(M24*$D$46))</f>
        <v>612</v>
      </c>
      <c r="G24">
        <f t="shared" si="0"/>
        <v>1064</v>
      </c>
      <c r="H24">
        <f t="shared" si="1"/>
        <v>910</v>
      </c>
      <c r="I24">
        <v>862</v>
      </c>
      <c r="J24">
        <v>914</v>
      </c>
      <c r="K24" s="1">
        <f t="shared" si="2"/>
        <v>1.060324825986079</v>
      </c>
      <c r="L24" s="3">
        <f t="shared" si="3"/>
        <v>1.0043956043956044</v>
      </c>
      <c r="M24" s="12">
        <v>-7</v>
      </c>
    </row>
    <row r="25" spans="12:13" ht="12.75">
      <c r="L25" s="2"/>
      <c r="M25" s="12"/>
    </row>
    <row r="26" spans="1:13" ht="12.75">
      <c r="A26" t="s">
        <v>37</v>
      </c>
      <c r="B26">
        <v>567</v>
      </c>
      <c r="C26">
        <v>565</v>
      </c>
      <c r="D26">
        <v>258</v>
      </c>
      <c r="E26">
        <v>309</v>
      </c>
      <c r="F26">
        <f>(E26+(M26*$D$46))</f>
        <v>309</v>
      </c>
      <c r="G26">
        <f t="shared" si="0"/>
        <v>567</v>
      </c>
      <c r="H26">
        <f t="shared" si="1"/>
        <v>567</v>
      </c>
      <c r="I26">
        <v>565</v>
      </c>
      <c r="J26">
        <v>552</v>
      </c>
      <c r="K26" s="1">
        <f t="shared" si="2"/>
        <v>0.9769911504424779</v>
      </c>
      <c r="L26" s="3">
        <f t="shared" si="3"/>
        <v>0.9735449735449735</v>
      </c>
      <c r="M26" s="12"/>
    </row>
    <row r="27" spans="12:13" ht="12.75">
      <c r="L27" s="2"/>
      <c r="M27" s="12"/>
    </row>
    <row r="28" spans="1:13" ht="12.75">
      <c r="A28" t="s">
        <v>38</v>
      </c>
      <c r="B28">
        <v>1568</v>
      </c>
      <c r="C28">
        <v>1005</v>
      </c>
      <c r="D28">
        <v>740</v>
      </c>
      <c r="E28">
        <v>858</v>
      </c>
      <c r="F28">
        <f>(E28+(M28*$D$47))</f>
        <v>608</v>
      </c>
      <c r="G28">
        <f t="shared" si="0"/>
        <v>1598</v>
      </c>
      <c r="H28">
        <f t="shared" si="1"/>
        <v>1348</v>
      </c>
      <c r="I28">
        <v>1005</v>
      </c>
      <c r="J28">
        <v>1212</v>
      </c>
      <c r="K28" s="1">
        <f t="shared" si="2"/>
        <v>1.2059701492537314</v>
      </c>
      <c r="L28" s="3">
        <f t="shared" si="3"/>
        <v>0.8991097922848664</v>
      </c>
      <c r="M28" s="12">
        <v>-10</v>
      </c>
    </row>
    <row r="29" spans="1:13" ht="12.75">
      <c r="A29" t="s">
        <v>39</v>
      </c>
      <c r="B29">
        <v>1750</v>
      </c>
      <c r="C29">
        <v>1005</v>
      </c>
      <c r="D29">
        <v>882</v>
      </c>
      <c r="E29">
        <v>186</v>
      </c>
      <c r="F29">
        <f>(E29+(M29*$D$47))</f>
        <v>86</v>
      </c>
      <c r="G29">
        <f t="shared" si="0"/>
        <v>1068</v>
      </c>
      <c r="H29">
        <f t="shared" si="1"/>
        <v>968</v>
      </c>
      <c r="I29">
        <v>1005</v>
      </c>
      <c r="J29">
        <v>869</v>
      </c>
      <c r="K29" s="1">
        <f t="shared" si="2"/>
        <v>0.8646766169154229</v>
      </c>
      <c r="L29" s="3">
        <f t="shared" si="3"/>
        <v>0.8977272727272727</v>
      </c>
      <c r="M29" s="12">
        <v>-4</v>
      </c>
    </row>
    <row r="30" spans="1:13" ht="12.75">
      <c r="A30" t="s">
        <v>40</v>
      </c>
      <c r="B30">
        <v>1747</v>
      </c>
      <c r="C30">
        <v>1005</v>
      </c>
      <c r="D30">
        <v>1086</v>
      </c>
      <c r="E30">
        <v>245</v>
      </c>
      <c r="F30">
        <f>(E30+(M30*$D$47))</f>
        <v>95</v>
      </c>
      <c r="G30">
        <f t="shared" si="0"/>
        <v>1331</v>
      </c>
      <c r="H30">
        <f t="shared" si="1"/>
        <v>1181</v>
      </c>
      <c r="I30">
        <v>1086</v>
      </c>
      <c r="J30">
        <v>1053</v>
      </c>
      <c r="K30" s="1">
        <f t="shared" si="2"/>
        <v>0.9696132596685083</v>
      </c>
      <c r="L30" s="3">
        <f t="shared" si="3"/>
        <v>0.8916172734970365</v>
      </c>
      <c r="M30" s="12">
        <v>-6</v>
      </c>
    </row>
    <row r="31" spans="1:13" ht="12.75">
      <c r="A31" t="s">
        <v>41</v>
      </c>
      <c r="B31">
        <v>1263</v>
      </c>
      <c r="C31">
        <v>1005</v>
      </c>
      <c r="D31">
        <v>812</v>
      </c>
      <c r="E31">
        <v>383</v>
      </c>
      <c r="F31">
        <f>(E31+(M31*$D$47))</f>
        <v>258</v>
      </c>
      <c r="G31">
        <f t="shared" si="0"/>
        <v>1195</v>
      </c>
      <c r="H31">
        <f t="shared" si="1"/>
        <v>1070</v>
      </c>
      <c r="I31">
        <v>1005</v>
      </c>
      <c r="J31">
        <v>966</v>
      </c>
      <c r="K31" s="1">
        <f t="shared" si="2"/>
        <v>0.9611940298507463</v>
      </c>
      <c r="L31" s="3">
        <f t="shared" si="3"/>
        <v>0.902803738317757</v>
      </c>
      <c r="M31" s="12">
        <v>-5</v>
      </c>
    </row>
    <row r="32" spans="1:13" ht="12.75">
      <c r="A32" t="s">
        <v>42</v>
      </c>
      <c r="B32">
        <v>1262</v>
      </c>
      <c r="C32">
        <v>1005</v>
      </c>
      <c r="D32">
        <v>933</v>
      </c>
      <c r="E32">
        <v>741</v>
      </c>
      <c r="F32">
        <f>(E32+(M32*$D$47))</f>
        <v>116</v>
      </c>
      <c r="G32">
        <f t="shared" si="0"/>
        <v>1674</v>
      </c>
      <c r="H32">
        <f t="shared" si="1"/>
        <v>1049</v>
      </c>
      <c r="I32">
        <v>1005</v>
      </c>
      <c r="J32">
        <v>949</v>
      </c>
      <c r="K32" s="1">
        <f t="shared" si="2"/>
        <v>0.9442786069651742</v>
      </c>
      <c r="L32" s="3">
        <f t="shared" si="3"/>
        <v>0.9046711153479504</v>
      </c>
      <c r="M32" s="12">
        <v>-25</v>
      </c>
    </row>
    <row r="33" spans="1:13" ht="12.75">
      <c r="A33" t="s">
        <v>43</v>
      </c>
      <c r="B33">
        <v>1108</v>
      </c>
      <c r="C33">
        <v>1005</v>
      </c>
      <c r="D33">
        <v>736</v>
      </c>
      <c r="E33">
        <v>568</v>
      </c>
      <c r="F33">
        <f>(E33+(M33*$D$47))</f>
        <v>193</v>
      </c>
      <c r="G33">
        <f t="shared" si="0"/>
        <v>1304</v>
      </c>
      <c r="H33">
        <f t="shared" si="1"/>
        <v>929</v>
      </c>
      <c r="I33">
        <v>1005</v>
      </c>
      <c r="J33">
        <v>841</v>
      </c>
      <c r="K33" s="1">
        <f t="shared" si="2"/>
        <v>0.83681592039801</v>
      </c>
      <c r="L33" s="3">
        <f t="shared" si="3"/>
        <v>0.9052744886975242</v>
      </c>
      <c r="M33" s="12">
        <v>-15</v>
      </c>
    </row>
    <row r="34" spans="12:13" ht="12.75">
      <c r="L34" s="2"/>
      <c r="M34" s="12"/>
    </row>
    <row r="35" spans="1:13" ht="12.75">
      <c r="A35" t="s">
        <v>44</v>
      </c>
      <c r="B35">
        <v>2137</v>
      </c>
      <c r="C35">
        <v>1615</v>
      </c>
      <c r="D35">
        <v>907</v>
      </c>
      <c r="E35">
        <v>932</v>
      </c>
      <c r="F35">
        <f>(E35+(M35*$D$48))</f>
        <v>582</v>
      </c>
      <c r="G35">
        <f t="shared" si="0"/>
        <v>1839</v>
      </c>
      <c r="H35">
        <f t="shared" si="1"/>
        <v>1489</v>
      </c>
      <c r="I35">
        <v>1615</v>
      </c>
      <c r="J35">
        <v>1421</v>
      </c>
      <c r="K35" s="1">
        <f t="shared" si="2"/>
        <v>0.8798761609907121</v>
      </c>
      <c r="L35" s="3">
        <f t="shared" si="3"/>
        <v>0.9543317662860981</v>
      </c>
      <c r="M35" s="12">
        <v>-14</v>
      </c>
    </row>
    <row r="36" spans="12:13" ht="12.75">
      <c r="L36" s="2"/>
      <c r="M36" s="12"/>
    </row>
    <row r="37" spans="1:13" ht="12.75">
      <c r="A37" t="s">
        <v>45</v>
      </c>
      <c r="B37">
        <v>2179</v>
      </c>
      <c r="C37">
        <v>1600</v>
      </c>
      <c r="D37">
        <v>1767</v>
      </c>
      <c r="E37">
        <v>33</v>
      </c>
      <c r="F37">
        <v>0</v>
      </c>
      <c r="G37">
        <f t="shared" si="0"/>
        <v>1800</v>
      </c>
      <c r="H37">
        <f t="shared" si="1"/>
        <v>1767</v>
      </c>
      <c r="I37">
        <v>1767</v>
      </c>
      <c r="J37">
        <v>1203</v>
      </c>
      <c r="K37" s="1">
        <f t="shared" si="2"/>
        <v>0.6808149405772496</v>
      </c>
      <c r="L37" s="3">
        <f t="shared" si="3"/>
        <v>0.6808149405772496</v>
      </c>
      <c r="M37" s="12">
        <v>-2</v>
      </c>
    </row>
    <row r="38" spans="1:13" ht="15">
      <c r="A38" s="4" t="s">
        <v>46</v>
      </c>
      <c r="B38" s="4">
        <v>2485</v>
      </c>
      <c r="C38" s="4">
        <v>1600</v>
      </c>
      <c r="D38" s="4">
        <v>1344</v>
      </c>
      <c r="E38" s="4">
        <v>1045</v>
      </c>
      <c r="F38" s="4">
        <f>(E38+(M38*$D$46))</f>
        <v>1177</v>
      </c>
      <c r="G38" s="4">
        <f t="shared" si="0"/>
        <v>2389</v>
      </c>
      <c r="H38" s="4">
        <f t="shared" si="1"/>
        <v>2521</v>
      </c>
      <c r="I38" s="4">
        <v>1600</v>
      </c>
      <c r="J38" s="4">
        <v>2400</v>
      </c>
      <c r="K38" s="5">
        <f t="shared" si="2"/>
        <v>1.5</v>
      </c>
      <c r="L38" s="3">
        <f t="shared" si="3"/>
        <v>0.9520031733439112</v>
      </c>
      <c r="M38" s="12">
        <v>6</v>
      </c>
    </row>
    <row r="39" spans="1:13" ht="12.75">
      <c r="A39" t="s">
        <v>47</v>
      </c>
      <c r="B39">
        <v>1637</v>
      </c>
      <c r="C39">
        <v>1600</v>
      </c>
      <c r="D39">
        <v>1633</v>
      </c>
      <c r="E39">
        <v>630</v>
      </c>
      <c r="F39">
        <f>(E39+(M39*$D$46))</f>
        <v>674</v>
      </c>
      <c r="G39">
        <f t="shared" si="0"/>
        <v>2263</v>
      </c>
      <c r="H39">
        <f t="shared" si="1"/>
        <v>2307</v>
      </c>
      <c r="I39">
        <v>1633</v>
      </c>
      <c r="J39">
        <v>2200</v>
      </c>
      <c r="K39" s="1">
        <f t="shared" si="2"/>
        <v>1.3472137170851195</v>
      </c>
      <c r="L39" s="3">
        <f t="shared" si="3"/>
        <v>0.9536194191590811</v>
      </c>
      <c r="M39" s="12">
        <v>2</v>
      </c>
    </row>
    <row r="40" spans="1:13" ht="12.75">
      <c r="A40" t="s">
        <v>48</v>
      </c>
      <c r="B40">
        <v>2818</v>
      </c>
      <c r="C40">
        <v>1600</v>
      </c>
      <c r="D40">
        <v>2437</v>
      </c>
      <c r="E40">
        <v>395</v>
      </c>
      <c r="F40">
        <f>(E40+(M40*$D$46))</f>
        <v>395</v>
      </c>
      <c r="G40">
        <f t="shared" si="0"/>
        <v>2832</v>
      </c>
      <c r="H40">
        <f t="shared" si="1"/>
        <v>2832</v>
      </c>
      <c r="I40">
        <v>2437</v>
      </c>
      <c r="J40">
        <v>2680</v>
      </c>
      <c r="K40" s="1">
        <f t="shared" si="2"/>
        <v>1.0997127615921214</v>
      </c>
      <c r="L40" s="3">
        <f t="shared" si="3"/>
        <v>0.9463276836158192</v>
      </c>
      <c r="M40" s="12"/>
    </row>
    <row r="41" spans="1:13" ht="12.75">
      <c r="A41" t="s">
        <v>49</v>
      </c>
      <c r="B41">
        <v>1567</v>
      </c>
      <c r="C41">
        <v>1600</v>
      </c>
      <c r="D41">
        <v>1281</v>
      </c>
      <c r="E41">
        <v>1249</v>
      </c>
      <c r="F41">
        <f>(E41+(M41*$D$46))</f>
        <v>589</v>
      </c>
      <c r="G41">
        <f t="shared" si="0"/>
        <v>2530</v>
      </c>
      <c r="H41">
        <f t="shared" si="1"/>
        <v>1870</v>
      </c>
      <c r="I41">
        <v>1567</v>
      </c>
      <c r="J41">
        <v>1783</v>
      </c>
      <c r="K41" s="1">
        <f t="shared" si="2"/>
        <v>1.1378430121250798</v>
      </c>
      <c r="L41" s="3">
        <f t="shared" si="3"/>
        <v>0.953475935828877</v>
      </c>
      <c r="M41" s="12">
        <v>-30</v>
      </c>
    </row>
    <row r="42" spans="11:13" ht="12.75">
      <c r="K42" s="2" t="s">
        <v>65</v>
      </c>
      <c r="L42" s="2"/>
      <c r="M42" s="12">
        <f>SUM(M4:M41)</f>
        <v>-198</v>
      </c>
    </row>
    <row r="43" spans="1:13" ht="12.75">
      <c r="A43" t="s">
        <v>71</v>
      </c>
      <c r="J43" t="s">
        <v>68</v>
      </c>
      <c r="M43" s="9">
        <f>(41000+75000)*150</f>
        <v>17400000</v>
      </c>
    </row>
    <row r="44" spans="4:13" ht="12.75">
      <c r="D44" s="14"/>
      <c r="E44" s="14" t="s">
        <v>67</v>
      </c>
      <c r="K44" t="s">
        <v>63</v>
      </c>
      <c r="M44" s="9">
        <f>(41000+75000)*(198-150)</f>
        <v>5568000</v>
      </c>
    </row>
    <row r="45" spans="1:13" ht="15">
      <c r="A45" t="s">
        <v>66</v>
      </c>
      <c r="D45" s="18" t="s">
        <v>61</v>
      </c>
      <c r="E45" s="18" t="s">
        <v>62</v>
      </c>
      <c r="K45" t="s">
        <v>70</v>
      </c>
      <c r="M45" s="10">
        <f>SUM(M43:M44)</f>
        <v>22968000</v>
      </c>
    </row>
    <row r="46" spans="3:12" ht="12.75">
      <c r="C46" t="s">
        <v>55</v>
      </c>
      <c r="D46" s="14">
        <v>22</v>
      </c>
      <c r="E46" s="20">
        <v>1</v>
      </c>
      <c r="K46" s="11" t="s">
        <v>64</v>
      </c>
      <c r="L46" s="11"/>
    </row>
    <row r="47" spans="3:10" ht="12.75">
      <c r="C47" t="s">
        <v>56</v>
      </c>
      <c r="D47" s="14">
        <v>25</v>
      </c>
      <c r="E47" s="20">
        <v>0.9</v>
      </c>
      <c r="J47" t="s">
        <v>69</v>
      </c>
    </row>
    <row r="48" spans="3:10" ht="12.75">
      <c r="C48" t="s">
        <v>57</v>
      </c>
      <c r="D48" s="14">
        <v>25</v>
      </c>
      <c r="E48" s="20">
        <v>0.95</v>
      </c>
      <c r="J48" t="s">
        <v>72</v>
      </c>
    </row>
    <row r="50" ht="12.75">
      <c r="A50" t="s">
        <v>50</v>
      </c>
    </row>
    <row r="51" ht="12.75">
      <c r="B51" t="s">
        <v>51</v>
      </c>
    </row>
  </sheetData>
  <printOptions gridLines="1" horizontalCentered="1" verticalCentered="1"/>
  <pageMargins left="0.75" right="0.75" top="0.2" bottom="0.2" header="0.21" footer="0.22"/>
  <pageSetup horizontalDpi="600" verticalDpi="600" orientation="landscape" scale="80" r:id="rId1"/>
  <headerFooter alignWithMargins="0">
    <oddHeader>&amp;C&amp;"Arial,Bold"&amp;14'Right Sizing' Clay County Schools 
With FISH Based LOS</oddHeader>
    <oddFooter>&amp;LWayne Bolla &amp;&amp; Associates, Inc.
(904) 610-8284
&amp;CClay County School Board&amp;RDate 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Wayne Bolla and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Bolla</dc:creator>
  <cp:keywords/>
  <dc:description/>
  <cp:lastModifiedBy>Wayne Bolla</cp:lastModifiedBy>
  <cp:lastPrinted>2006-11-09T17:15:39Z</cp:lastPrinted>
  <dcterms:created xsi:type="dcterms:W3CDTF">2006-11-09T14:04:20Z</dcterms:created>
  <dcterms:modified xsi:type="dcterms:W3CDTF">2006-11-09T17:17:51Z</dcterms:modified>
  <cp:category/>
  <cp:version/>
  <cp:contentType/>
  <cp:contentStatus/>
</cp:coreProperties>
</file>